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70" windowHeight="6405" activeTab="0"/>
  </bookViews>
  <sheets>
    <sheet name="Plan nabave" sheetId="1" r:id="rId1"/>
    <sheet name="Sheet3" sheetId="2" r:id="rId2"/>
  </sheets>
  <definedNames>
    <definedName name="_xlnm.Print_Area" localSheetId="0">'Plan nabave'!$A$1:$T$55</definedName>
  </definedNames>
  <calcPr fullCalcOnLoad="1"/>
</workbook>
</file>

<file path=xl/sharedStrings.xml><?xml version="1.0" encoding="utf-8"?>
<sst xmlns="http://schemas.openxmlformats.org/spreadsheetml/2006/main" count="188" uniqueCount="151">
  <si>
    <t>Konto</t>
  </si>
  <si>
    <t>Naziv predmeta nabave</t>
  </si>
  <si>
    <t>Planirana ukupna vrijednost nabave
(prema financijskom planu)</t>
  </si>
  <si>
    <t>Planirana ukupna vrijednost nabave
(prema financijskom planu)
kn bez PDV-a</t>
  </si>
  <si>
    <t>Uredski materijal</t>
  </si>
  <si>
    <t>Literatura (publikacije, časopisi, glasila, knjige i ostalo)</t>
  </si>
  <si>
    <t>Materijal i sredstva za čišćenje i održavanje</t>
  </si>
  <si>
    <t>Materijal za higijenske potrebe i njegu</t>
  </si>
  <si>
    <t>Pedagoška dokumentacija</t>
  </si>
  <si>
    <t>Materijal i dijelovi za tekuće i investicijsko održavanje građevinskog objekta</t>
  </si>
  <si>
    <t>Materijal i dijelovi za tekuće i investicijsko održavanje postrojenja i opreme</t>
  </si>
  <si>
    <t>Sitan invetar</t>
  </si>
  <si>
    <t>Usluge telefona, telefaksa</t>
  </si>
  <si>
    <t>Usluge interneta</t>
  </si>
  <si>
    <t>Poštarina (pisma, tiskanice i slično)</t>
  </si>
  <si>
    <t>Usluge za tekuće i investicijsko održavanje građevinskog objekta</t>
  </si>
  <si>
    <t>Usluge za tekuće i investicijsko održavanje postrojenja i opreme</t>
  </si>
  <si>
    <t>Opskrba vodom</t>
  </si>
  <si>
    <t>Iznošenje i odvoz smeća</t>
  </si>
  <si>
    <t>Deratizacija i dezinfekcija</t>
  </si>
  <si>
    <t>Dimnjačarske i ekološke uluge</t>
  </si>
  <si>
    <t>Ostale komunalne usluge</t>
  </si>
  <si>
    <t>Način nabave</t>
  </si>
  <si>
    <t>Obavezni i preventivni zdravstveni pregledi zaposlenika</t>
  </si>
  <si>
    <t>Usluge ažuriranja računalnih baza</t>
  </si>
  <si>
    <t>Grafičke i tiskarske usluge, usluge kopiranja i uvezivanja i slično</t>
  </si>
  <si>
    <t>Premije osiguranja ostale imovine</t>
  </si>
  <si>
    <t>Ostale nespomenute usluge</t>
  </si>
  <si>
    <t>Reprezentacija</t>
  </si>
  <si>
    <t>Ostali nespomenuti rashodi poslovanja</t>
  </si>
  <si>
    <t>Usluge banaka</t>
  </si>
  <si>
    <t>Red.
br.</t>
  </si>
  <si>
    <t>Ostale intelektualne usluge</t>
  </si>
  <si>
    <t>UKUPNO:</t>
  </si>
  <si>
    <t>Ravnateljica:</t>
  </si>
  <si>
    <t>Službena putovanja</t>
  </si>
  <si>
    <t>Rashodi za zaposlene- plaće i naknade</t>
  </si>
  <si>
    <t>Naknade za prijevoz</t>
  </si>
  <si>
    <t>Stručno usavršavanje zaposlenika</t>
  </si>
  <si>
    <t>Ostali materijal za energiju (lož ulje)</t>
  </si>
  <si>
    <t>Ružica Jerbić-Boneta</t>
  </si>
  <si>
    <t>objedinjena nabava</t>
  </si>
  <si>
    <t>ugovor</t>
  </si>
  <si>
    <t>Ostale usluge prijevoza</t>
  </si>
  <si>
    <t>izrav.ug./ ponude/nar.</t>
  </si>
  <si>
    <t>Uredska oprema</t>
  </si>
  <si>
    <t xml:space="preserve"> ponude/nar./ugovor</t>
  </si>
  <si>
    <t>objedinjena nabava/ugovor</t>
  </si>
  <si>
    <t>Kol.ugovor</t>
  </si>
  <si>
    <t>Intelektualne usl. - Ugovor o djelu</t>
  </si>
  <si>
    <t>Radna i zaštitna odjeća</t>
  </si>
  <si>
    <t>Ostali nespomenuti financijski rashodi</t>
  </si>
  <si>
    <t>Ostali materijal</t>
  </si>
  <si>
    <t>Ostali materijal za energiju (plin)</t>
  </si>
  <si>
    <t>Naknade troškova osobama izvan radnog vr</t>
  </si>
  <si>
    <t>Pristojbe i naknade</t>
  </si>
  <si>
    <t>Materijal i sirovine</t>
  </si>
  <si>
    <t>Voditeljica računovodstva:</t>
  </si>
  <si>
    <t>Jane Sclaunich, prof.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</si>
  <si>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</si>
  <si>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</si>
  <si>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</si>
  <si>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</si>
  <si>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</si>
  <si>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</si>
  <si>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</si>
  <si>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</si>
  <si>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</si>
  <si>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</si>
  <si>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</si>
  <si>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</si>
  <si>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</si>
  <si>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</si>
  <si>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</si>
  <si>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</si>
  <si>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</si>
  <si>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</si>
  <si>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</si>
  <si>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</si>
  <si>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</si>
  <si>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</si>
  <si>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</si>
  <si>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</si>
  <si>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</si>
  <si>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</si>
  <si>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</si>
  <si>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</si>
  <si>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</si>
  <si>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</si>
  <si>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</si>
  <si>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</si>
  <si>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</si>
  <si>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</si>
  <si>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</si>
  <si>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</si>
  <si>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</si>
  <si>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</si>
  <si>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</si>
  <si>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</si>
  <si>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</si>
  <si>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</si>
  <si>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</si>
  <si>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</si>
  <si>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</si>
  <si>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rješenje</t>
  </si>
  <si>
    <t>Oprema; Procedura stvaranja ugovornih obveza u Prvoj riječkoj hrvatskoj gimnaziji; Pravilnik o provedbi postupka javne nabave bagatelne vrijednosti; Provedba postupka nabave bagatelne vrijednosti do 20.000,00 kn</t>
  </si>
  <si>
    <t>Usluge redovitih (propisanih) kontrola ispravnosti opreme</t>
  </si>
  <si>
    <t>izrav.ug./ ponude/narudžbenica.</t>
  </si>
  <si>
    <t>Procedura stvaranja ugovornih obveza u Prvoj riječkoj hrvatskoj gimnaziji; Pravilnik o provedbi postupka javne nabave bagatelne vrijednosti;                                izrav.ug./ ponude/narudžbenica</t>
  </si>
  <si>
    <t>Naknada za rad predstavničkih tijela</t>
  </si>
  <si>
    <t>1.10.</t>
  </si>
  <si>
    <t>Promidžba i informiranje</t>
  </si>
  <si>
    <t>Knjige</t>
  </si>
  <si>
    <t>Zakon</t>
  </si>
  <si>
    <t>Brojčana oznaka iz jedinstvenog riječnika nabave (CPV)</t>
  </si>
  <si>
    <t>09120000-6</t>
  </si>
  <si>
    <t>09135100-5</t>
  </si>
  <si>
    <t>18110000-3</t>
  </si>
  <si>
    <t>22200000-2, 22211100-3</t>
  </si>
  <si>
    <t>39830000-9</t>
  </si>
  <si>
    <t>3374100-7</t>
  </si>
  <si>
    <t>22800000-8</t>
  </si>
  <si>
    <t>44140000-3</t>
  </si>
  <si>
    <t>22113000-5</t>
  </si>
  <si>
    <t>30000000-0, 32000000-3, 32323400-7, 37420000-8</t>
  </si>
  <si>
    <t>45259000-7, 45259300-0</t>
  </si>
  <si>
    <t>50000000-5</t>
  </si>
  <si>
    <t>64210000-1</t>
  </si>
  <si>
    <t>64200000-8</t>
  </si>
  <si>
    <t>66110000-4</t>
  </si>
  <si>
    <t>65000000-3</t>
  </si>
  <si>
    <t>64110000-0</t>
  </si>
  <si>
    <t>72600000-6</t>
  </si>
  <si>
    <t>65100000-4</t>
  </si>
  <si>
    <t>85100000-0</t>
  </si>
  <si>
    <t>85312320-8</t>
  </si>
  <si>
    <t>90923000-3</t>
  </si>
  <si>
    <t>90915000-4</t>
  </si>
  <si>
    <t>30197643-5, 30125120-8, 30192112-9, 31920000-1, 22852000-7</t>
  </si>
  <si>
    <t>31920000-1</t>
  </si>
  <si>
    <t>90511300-5</t>
  </si>
  <si>
    <t>66510000-8</t>
  </si>
  <si>
    <t>60000000-8</t>
  </si>
  <si>
    <t>22462000-6</t>
  </si>
  <si>
    <t>79000000-4</t>
  </si>
  <si>
    <t>79800000-2</t>
  </si>
  <si>
    <t xml:space="preserve">JEDNOSTAVNA (BAGATELNA) NABAVA </t>
  </si>
  <si>
    <t>objedinjena nabava PGŽ, bagatelna nabava</t>
  </si>
  <si>
    <t>311-312</t>
  </si>
  <si>
    <t>PLAN NABAVE ZA 2018. GODINU - I. IZMJENE I DOPUNE</t>
  </si>
  <si>
    <t>Rijeka, 15.04.2018.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</si>
</sst>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#,##0.00;[Red]#,##0.00"/>
    <numFmt numFmtId="166" formatCode="[$-41A]d\.\ mmmm\ yyyy\.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vertical="center"/>
    </xf>
    <xf numFmtId="16" fontId="2" fillId="0" borderId="16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6" fontId="2" fillId="0" borderId="2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16" fontId="2" fillId="0" borderId="20" xfId="0" applyNumberFormat="1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17" fontId="2" fillId="0" borderId="14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4" fontId="2" fillId="0" borderId="29" xfId="0" applyNumberFormat="1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5"/>
  <sheetViews>
    <sheetView tabSelected="1" view="pageBreakPreview" zoomScale="75" zoomScaleSheetLayoutView="75" workbookViewId="0" topLeftCell="B1">
      <selection activeCell="B1" sqref="B1:R1"/>
    </sheetView>
  </sheetViews>
  <sheetFormatPr defaultColWidth="9.140625" defaultRowHeight="12.75"/>
  <cols>
    <col min="1" max="1" width="5.7109375" style="7" customWidth="1"/>
    <col min="2" max="2" width="7.57421875" style="7" customWidth="1"/>
    <col min="3" max="3" width="12.28125" style="7" customWidth="1"/>
    <col min="4" max="4" width="54.57421875" style="7" customWidth="1"/>
    <col min="5" max="5" width="19.00390625" style="7" customWidth="1"/>
    <col min="6" max="6" width="28.421875" style="7" customWidth="1"/>
    <col min="7" max="7" width="30.421875" style="7" customWidth="1"/>
    <col min="8" max="8" width="93.28125" style="7" customWidth="1"/>
    <col min="9" max="9" width="15.421875" style="7" customWidth="1"/>
    <col min="10" max="10" width="15.8515625" style="7" customWidth="1"/>
    <col min="11" max="11" width="17.421875" style="7" customWidth="1"/>
    <col min="12" max="12" width="13.8515625" style="7" customWidth="1"/>
    <col min="13" max="13" width="13.7109375" style="7" customWidth="1"/>
    <col min="14" max="14" width="13.57421875" style="7" customWidth="1"/>
    <col min="15" max="17" width="13.8515625" style="7" customWidth="1"/>
    <col min="18" max="18" width="64.00390625" style="7" customWidth="1"/>
    <col min="19" max="16384" width="9.140625" style="7" customWidth="1"/>
  </cols>
  <sheetData>
    <row r="1" spans="2:18" s="8" customFormat="1" ht="47.25" customHeight="1" thickBot="1">
      <c r="B1" s="48" t="s">
        <v>149</v>
      </c>
      <c r="C1" s="48"/>
      <c r="D1" s="48"/>
      <c r="E1" s="48"/>
      <c r="F1" s="48"/>
      <c r="G1" s="48"/>
      <c r="H1" s="48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2:8" s="10" customFormat="1" ht="36" customHeight="1">
      <c r="B2" s="56" t="s">
        <v>31</v>
      </c>
      <c r="C2" s="53" t="s">
        <v>0</v>
      </c>
      <c r="D2" s="53" t="s">
        <v>1</v>
      </c>
      <c r="E2" s="61" t="s">
        <v>114</v>
      </c>
      <c r="F2" s="64" t="s">
        <v>2</v>
      </c>
      <c r="G2" s="50" t="s">
        <v>3</v>
      </c>
      <c r="H2" s="50" t="s">
        <v>22</v>
      </c>
    </row>
    <row r="3" spans="2:8" s="10" customFormat="1" ht="64.5" customHeight="1" thickBot="1">
      <c r="B3" s="57"/>
      <c r="C3" s="54"/>
      <c r="D3" s="54"/>
      <c r="E3" s="62"/>
      <c r="F3" s="65"/>
      <c r="G3" s="51"/>
      <c r="H3" s="51"/>
    </row>
    <row r="4" spans="2:8" s="10" customFormat="1" ht="10.5" customHeight="1" hidden="1" thickBot="1">
      <c r="B4" s="58"/>
      <c r="C4" s="55"/>
      <c r="D4" s="55"/>
      <c r="E4" s="63"/>
      <c r="F4" s="66"/>
      <c r="G4" s="52"/>
      <c r="H4" s="52"/>
    </row>
    <row r="5" spans="2:8" s="24" customFormat="1" ht="35.25" customHeight="1">
      <c r="B5" s="18" t="s">
        <v>59</v>
      </c>
      <c r="C5" s="9" t="s">
        <v>148</v>
      </c>
      <c r="D5" s="19" t="s">
        <v>36</v>
      </c>
      <c r="E5" s="19"/>
      <c r="F5" s="20">
        <v>6055285.72</v>
      </c>
      <c r="G5" s="21">
        <v>6055285.72</v>
      </c>
      <c r="H5" s="23" t="s">
        <v>48</v>
      </c>
    </row>
    <row r="6" spans="2:8" s="24" customFormat="1" ht="31.5" customHeight="1">
      <c r="B6" s="25" t="s">
        <v>60</v>
      </c>
      <c r="C6" s="12">
        <v>3211</v>
      </c>
      <c r="D6" s="26" t="s">
        <v>35</v>
      </c>
      <c r="E6" s="26"/>
      <c r="F6" s="22">
        <v>154635.36</v>
      </c>
      <c r="G6" s="22">
        <v>154635.36</v>
      </c>
      <c r="H6" s="27" t="s">
        <v>48</v>
      </c>
    </row>
    <row r="7" spans="2:8" s="24" customFormat="1" ht="30.75" customHeight="1">
      <c r="B7" s="28" t="s">
        <v>61</v>
      </c>
      <c r="C7" s="12">
        <v>3212</v>
      </c>
      <c r="D7" s="26" t="s">
        <v>37</v>
      </c>
      <c r="E7" s="26"/>
      <c r="F7" s="22">
        <v>129000</v>
      </c>
      <c r="G7" s="22">
        <f>F7/110%</f>
        <v>117272.72727272726</v>
      </c>
      <c r="H7" s="27" t="s">
        <v>48</v>
      </c>
    </row>
    <row r="8" spans="2:8" s="24" customFormat="1" ht="55.5" customHeight="1">
      <c r="B8" s="25" t="s">
        <v>62</v>
      </c>
      <c r="C8" s="12">
        <v>3213</v>
      </c>
      <c r="D8" s="26" t="s">
        <v>38</v>
      </c>
      <c r="E8" s="26"/>
      <c r="F8" s="22">
        <v>14795.2</v>
      </c>
      <c r="G8" s="22">
        <v>14795.2</v>
      </c>
      <c r="H8" s="27" t="s">
        <v>107</v>
      </c>
    </row>
    <row r="9" spans="2:8" s="29" customFormat="1" ht="30" customHeight="1">
      <c r="B9" s="28" t="s">
        <v>63</v>
      </c>
      <c r="C9" s="12">
        <v>32239</v>
      </c>
      <c r="D9" s="26" t="s">
        <v>39</v>
      </c>
      <c r="E9" s="26" t="s">
        <v>116</v>
      </c>
      <c r="F9" s="22">
        <v>120000</v>
      </c>
      <c r="G9" s="22">
        <f>F9/125%</f>
        <v>96000</v>
      </c>
      <c r="H9" s="27" t="s">
        <v>41</v>
      </c>
    </row>
    <row r="10" spans="2:8" s="29" customFormat="1" ht="31.5" customHeight="1">
      <c r="B10" s="25" t="s">
        <v>64</v>
      </c>
      <c r="C10" s="30">
        <v>3237</v>
      </c>
      <c r="D10" s="26" t="s">
        <v>49</v>
      </c>
      <c r="E10" s="26"/>
      <c r="F10" s="22">
        <v>22275</v>
      </c>
      <c r="G10" s="22">
        <v>22275</v>
      </c>
      <c r="H10" s="27" t="s">
        <v>42</v>
      </c>
    </row>
    <row r="11" spans="2:8" s="29" customFormat="1" ht="36.75" customHeight="1">
      <c r="B11" s="28" t="s">
        <v>65</v>
      </c>
      <c r="C11" s="31">
        <v>3241</v>
      </c>
      <c r="D11" s="32" t="s">
        <v>54</v>
      </c>
      <c r="E11" s="32"/>
      <c r="F11" s="22">
        <v>52189.28</v>
      </c>
      <c r="G11" s="22">
        <v>52189.28</v>
      </c>
      <c r="H11" s="27" t="s">
        <v>42</v>
      </c>
    </row>
    <row r="12" spans="2:8" s="29" customFormat="1" ht="30.75" customHeight="1">
      <c r="B12" s="25" t="s">
        <v>66</v>
      </c>
      <c r="C12" s="31">
        <v>32922</v>
      </c>
      <c r="D12" s="32" t="s">
        <v>26</v>
      </c>
      <c r="E12" s="32" t="s">
        <v>141</v>
      </c>
      <c r="F12" s="22">
        <v>18160.7</v>
      </c>
      <c r="G12" s="22">
        <v>18160.7</v>
      </c>
      <c r="H12" s="33" t="s">
        <v>147</v>
      </c>
    </row>
    <row r="13" spans="2:8" s="29" customFormat="1" ht="30.75" customHeight="1" thickBot="1">
      <c r="B13" s="34" t="s">
        <v>67</v>
      </c>
      <c r="C13" s="31">
        <v>3291</v>
      </c>
      <c r="D13" s="32" t="s">
        <v>109</v>
      </c>
      <c r="E13" s="32"/>
      <c r="F13" s="22">
        <v>3607.03</v>
      </c>
      <c r="G13" s="22">
        <v>3607.03</v>
      </c>
      <c r="H13" s="33" t="s">
        <v>42</v>
      </c>
    </row>
    <row r="14" spans="2:8" s="29" customFormat="1" ht="30.75" customHeight="1" thickBot="1">
      <c r="B14" s="34" t="s">
        <v>110</v>
      </c>
      <c r="C14" s="35">
        <v>3294</v>
      </c>
      <c r="D14" s="36" t="s">
        <v>55</v>
      </c>
      <c r="E14" s="36"/>
      <c r="F14" s="37">
        <v>24618.28</v>
      </c>
      <c r="G14" s="22">
        <v>24618.28</v>
      </c>
      <c r="H14" s="38" t="s">
        <v>113</v>
      </c>
    </row>
    <row r="15" spans="2:8" s="6" customFormat="1" ht="39.75" customHeight="1" thickBot="1">
      <c r="B15" s="1"/>
      <c r="C15" s="2"/>
      <c r="D15" s="3" t="s">
        <v>146</v>
      </c>
      <c r="E15" s="3"/>
      <c r="F15" s="4">
        <f>SUM(F16:F51)</f>
        <v>392736.14</v>
      </c>
      <c r="G15" s="47">
        <f>SUM(G16:G51)</f>
        <v>329081.68846370146</v>
      </c>
      <c r="H15" s="5"/>
    </row>
    <row r="16" spans="2:8" s="29" customFormat="1" ht="99" customHeight="1">
      <c r="B16" s="39" t="s">
        <v>68</v>
      </c>
      <c r="C16" s="40">
        <v>32211</v>
      </c>
      <c r="D16" s="41" t="s">
        <v>4</v>
      </c>
      <c r="E16" s="41" t="s">
        <v>138</v>
      </c>
      <c r="F16" s="22">
        <v>17168.6</v>
      </c>
      <c r="G16" s="22">
        <f aca="true" t="shared" si="0" ref="G16:G33">F16/125%</f>
        <v>13734.88</v>
      </c>
      <c r="H16" s="33" t="s">
        <v>108</v>
      </c>
    </row>
    <row r="17" spans="2:8" s="29" customFormat="1" ht="36.75" customHeight="1">
      <c r="B17" s="11" t="s">
        <v>69</v>
      </c>
      <c r="C17" s="12">
        <v>32212</v>
      </c>
      <c r="D17" s="26" t="s">
        <v>5</v>
      </c>
      <c r="E17" s="26" t="s">
        <v>118</v>
      </c>
      <c r="F17" s="22">
        <v>6996.4</v>
      </c>
      <c r="G17" s="22">
        <f>F17/105%</f>
        <v>6663.2380952380945</v>
      </c>
      <c r="H17" s="27" t="s">
        <v>44</v>
      </c>
    </row>
    <row r="18" spans="2:8" s="29" customFormat="1" ht="32.25" customHeight="1">
      <c r="B18" s="42" t="s">
        <v>70</v>
      </c>
      <c r="C18" s="12">
        <v>32214</v>
      </c>
      <c r="D18" s="26" t="s">
        <v>6</v>
      </c>
      <c r="E18" s="26" t="s">
        <v>119</v>
      </c>
      <c r="F18" s="22">
        <v>10000</v>
      </c>
      <c r="G18" s="22">
        <f t="shared" si="0"/>
        <v>8000</v>
      </c>
      <c r="H18" s="27" t="s">
        <v>44</v>
      </c>
    </row>
    <row r="19" spans="2:8" s="29" customFormat="1" ht="31.5" customHeight="1">
      <c r="B19" s="11" t="s">
        <v>71</v>
      </c>
      <c r="C19" s="12">
        <v>32216</v>
      </c>
      <c r="D19" s="26" t="s">
        <v>7</v>
      </c>
      <c r="E19" s="26" t="s">
        <v>120</v>
      </c>
      <c r="F19" s="22">
        <v>12529.57</v>
      </c>
      <c r="G19" s="22">
        <f t="shared" si="0"/>
        <v>10023.655999999999</v>
      </c>
      <c r="H19" s="27" t="s">
        <v>44</v>
      </c>
    </row>
    <row r="20" spans="2:8" s="29" customFormat="1" ht="18">
      <c r="B20" s="39" t="s">
        <v>72</v>
      </c>
      <c r="C20" s="12">
        <v>32212</v>
      </c>
      <c r="D20" s="26" t="s">
        <v>8</v>
      </c>
      <c r="E20" s="26" t="s">
        <v>121</v>
      </c>
      <c r="F20" s="22">
        <v>5000</v>
      </c>
      <c r="G20" s="22">
        <f t="shared" si="0"/>
        <v>4000</v>
      </c>
      <c r="H20" s="27" t="s">
        <v>44</v>
      </c>
    </row>
    <row r="21" spans="2:8" s="29" customFormat="1" ht="18">
      <c r="B21" s="39" t="s">
        <v>73</v>
      </c>
      <c r="C21" s="12">
        <v>32219</v>
      </c>
      <c r="D21" s="26" t="s">
        <v>52</v>
      </c>
      <c r="E21" s="26"/>
      <c r="F21" s="22">
        <v>8319</v>
      </c>
      <c r="G21" s="22">
        <f t="shared" si="0"/>
        <v>6655.2</v>
      </c>
      <c r="H21" s="27" t="s">
        <v>44</v>
      </c>
    </row>
    <row r="22" spans="2:8" s="29" customFormat="1" ht="18">
      <c r="B22" s="39" t="s">
        <v>74</v>
      </c>
      <c r="C22" s="12">
        <v>3222</v>
      </c>
      <c r="D22" s="26" t="s">
        <v>56</v>
      </c>
      <c r="E22" s="26"/>
      <c r="F22" s="22">
        <v>20753.84</v>
      </c>
      <c r="G22" s="22">
        <f t="shared" si="0"/>
        <v>16603.072</v>
      </c>
      <c r="H22" s="27" t="s">
        <v>44</v>
      </c>
    </row>
    <row r="23" spans="2:8" s="29" customFormat="1" ht="30" customHeight="1">
      <c r="B23" s="39" t="s">
        <v>75</v>
      </c>
      <c r="C23" s="12">
        <v>32233</v>
      </c>
      <c r="D23" s="26" t="s">
        <v>53</v>
      </c>
      <c r="E23" s="26" t="s">
        <v>115</v>
      </c>
      <c r="F23" s="22">
        <v>294.6</v>
      </c>
      <c r="G23" s="22">
        <f t="shared" si="0"/>
        <v>235.68</v>
      </c>
      <c r="H23" s="27" t="s">
        <v>104</v>
      </c>
    </row>
    <row r="24" spans="2:8" s="29" customFormat="1" ht="30.75" customHeight="1">
      <c r="B24" s="11" t="s">
        <v>76</v>
      </c>
      <c r="C24" s="30">
        <v>32241</v>
      </c>
      <c r="D24" s="26" t="s">
        <v>9</v>
      </c>
      <c r="E24" s="26" t="s">
        <v>122</v>
      </c>
      <c r="F24" s="22">
        <v>8439</v>
      </c>
      <c r="G24" s="22">
        <f t="shared" si="0"/>
        <v>6751.2</v>
      </c>
      <c r="H24" s="27" t="s">
        <v>44</v>
      </c>
    </row>
    <row r="25" spans="2:8" s="29" customFormat="1" ht="31.5" customHeight="1">
      <c r="B25" s="39" t="s">
        <v>77</v>
      </c>
      <c r="C25" s="30">
        <v>32242</v>
      </c>
      <c r="D25" s="26" t="s">
        <v>10</v>
      </c>
      <c r="E25" s="26" t="s">
        <v>122</v>
      </c>
      <c r="F25" s="22">
        <v>10658</v>
      </c>
      <c r="G25" s="22">
        <f t="shared" si="0"/>
        <v>8526.4</v>
      </c>
      <c r="H25" s="27" t="s">
        <v>44</v>
      </c>
    </row>
    <row r="26" spans="2:8" s="29" customFormat="1" ht="33" customHeight="1">
      <c r="B26" s="11" t="s">
        <v>78</v>
      </c>
      <c r="C26" s="30">
        <v>32251</v>
      </c>
      <c r="D26" s="26" t="s">
        <v>11</v>
      </c>
      <c r="E26" s="26" t="s">
        <v>139</v>
      </c>
      <c r="F26" s="22">
        <v>5000</v>
      </c>
      <c r="G26" s="22">
        <f t="shared" si="0"/>
        <v>4000</v>
      </c>
      <c r="H26" s="27" t="s">
        <v>44</v>
      </c>
    </row>
    <row r="27" spans="2:8" s="29" customFormat="1" ht="31.5" customHeight="1">
      <c r="B27" s="39" t="s">
        <v>79</v>
      </c>
      <c r="C27" s="30"/>
      <c r="D27" s="26" t="s">
        <v>50</v>
      </c>
      <c r="E27" s="26" t="s">
        <v>117</v>
      </c>
      <c r="F27" s="22">
        <v>3600</v>
      </c>
      <c r="G27" s="22">
        <f t="shared" si="0"/>
        <v>2880</v>
      </c>
      <c r="H27" s="27" t="s">
        <v>44</v>
      </c>
    </row>
    <row r="28" spans="2:8" s="29" customFormat="1" ht="30.75" customHeight="1">
      <c r="B28" s="11" t="s">
        <v>80</v>
      </c>
      <c r="C28" s="30">
        <v>32311</v>
      </c>
      <c r="D28" s="26" t="s">
        <v>12</v>
      </c>
      <c r="E28" s="26" t="s">
        <v>128</v>
      </c>
      <c r="F28" s="22">
        <v>12700</v>
      </c>
      <c r="G28" s="22">
        <f t="shared" si="0"/>
        <v>10160</v>
      </c>
      <c r="H28" s="43" t="s">
        <v>44</v>
      </c>
    </row>
    <row r="29" spans="2:8" s="29" customFormat="1" ht="31.5" customHeight="1">
      <c r="B29" s="39" t="s">
        <v>81</v>
      </c>
      <c r="C29" s="30">
        <v>32312</v>
      </c>
      <c r="D29" s="26" t="s">
        <v>13</v>
      </c>
      <c r="E29" s="26" t="s">
        <v>127</v>
      </c>
      <c r="F29" s="22">
        <v>1800</v>
      </c>
      <c r="G29" s="22">
        <f t="shared" si="0"/>
        <v>1440</v>
      </c>
      <c r="H29" s="43" t="s">
        <v>44</v>
      </c>
    </row>
    <row r="30" spans="2:8" s="29" customFormat="1" ht="31.5" customHeight="1">
      <c r="B30" s="44" t="s">
        <v>82</v>
      </c>
      <c r="C30" s="30">
        <v>32313</v>
      </c>
      <c r="D30" s="26" t="s">
        <v>14</v>
      </c>
      <c r="E30" s="26" t="s">
        <v>131</v>
      </c>
      <c r="F30" s="22">
        <v>2500</v>
      </c>
      <c r="G30" s="22">
        <v>2500</v>
      </c>
      <c r="H30" s="43" t="s">
        <v>44</v>
      </c>
    </row>
    <row r="31" spans="2:8" s="29" customFormat="1" ht="31.5" customHeight="1">
      <c r="B31" s="39" t="s">
        <v>83</v>
      </c>
      <c r="C31" s="30">
        <v>32319</v>
      </c>
      <c r="D31" s="26" t="s">
        <v>43</v>
      </c>
      <c r="E31" s="26" t="s">
        <v>142</v>
      </c>
      <c r="F31" s="22">
        <v>20228</v>
      </c>
      <c r="G31" s="22">
        <f>F31/110%</f>
        <v>18389.090909090908</v>
      </c>
      <c r="H31" s="27" t="s">
        <v>44</v>
      </c>
    </row>
    <row r="32" spans="2:8" s="29" customFormat="1" ht="35.25" customHeight="1">
      <c r="B32" s="11" t="s">
        <v>84</v>
      </c>
      <c r="C32" s="30">
        <v>32321</v>
      </c>
      <c r="D32" s="26" t="s">
        <v>15</v>
      </c>
      <c r="E32" s="26" t="s">
        <v>126</v>
      </c>
      <c r="F32" s="22">
        <v>8300</v>
      </c>
      <c r="G32" s="22">
        <f t="shared" si="0"/>
        <v>6640</v>
      </c>
      <c r="H32" s="27" t="s">
        <v>44</v>
      </c>
    </row>
    <row r="33" spans="2:8" s="29" customFormat="1" ht="35.25" customHeight="1">
      <c r="B33" s="39" t="s">
        <v>85</v>
      </c>
      <c r="C33" s="30">
        <v>32322</v>
      </c>
      <c r="D33" s="26" t="s">
        <v>16</v>
      </c>
      <c r="E33" s="26" t="s">
        <v>125</v>
      </c>
      <c r="F33" s="22">
        <v>7950</v>
      </c>
      <c r="G33" s="22">
        <f t="shared" si="0"/>
        <v>6360</v>
      </c>
      <c r="H33" s="27" t="s">
        <v>44</v>
      </c>
    </row>
    <row r="34" spans="2:8" s="29" customFormat="1" ht="36" customHeight="1">
      <c r="B34" s="11" t="s">
        <v>86</v>
      </c>
      <c r="C34" s="30">
        <v>32322</v>
      </c>
      <c r="D34" s="26" t="s">
        <v>106</v>
      </c>
      <c r="E34" s="26" t="s">
        <v>125</v>
      </c>
      <c r="F34" s="22">
        <v>2600</v>
      </c>
      <c r="G34" s="22">
        <f aca="true" t="shared" si="1" ref="G34:G39">F34/125%</f>
        <v>2080</v>
      </c>
      <c r="H34" s="27" t="s">
        <v>46</v>
      </c>
    </row>
    <row r="35" spans="2:8" s="29" customFormat="1" ht="32.25" customHeight="1">
      <c r="B35" s="11" t="s">
        <v>87</v>
      </c>
      <c r="C35" s="30">
        <v>3233</v>
      </c>
      <c r="D35" s="26" t="s">
        <v>111</v>
      </c>
      <c r="E35" s="26" t="s">
        <v>143</v>
      </c>
      <c r="F35" s="22">
        <v>8872.13</v>
      </c>
      <c r="G35" s="22">
        <f t="shared" si="1"/>
        <v>7097.704</v>
      </c>
      <c r="H35" s="27" t="s">
        <v>44</v>
      </c>
    </row>
    <row r="36" spans="2:8" s="29" customFormat="1" ht="32.25" customHeight="1">
      <c r="B36" s="39" t="s">
        <v>88</v>
      </c>
      <c r="C36" s="30">
        <v>32379</v>
      </c>
      <c r="D36" s="26" t="s">
        <v>32</v>
      </c>
      <c r="E36" s="26" t="s">
        <v>135</v>
      </c>
      <c r="F36" s="22">
        <v>10400</v>
      </c>
      <c r="G36" s="22">
        <f>F36/113%</f>
        <v>9203.53982300885</v>
      </c>
      <c r="H36" s="27" t="s">
        <v>44</v>
      </c>
    </row>
    <row r="37" spans="2:8" s="29" customFormat="1" ht="33" customHeight="1">
      <c r="B37" s="11" t="s">
        <v>89</v>
      </c>
      <c r="C37" s="30">
        <v>32341</v>
      </c>
      <c r="D37" s="26" t="s">
        <v>17</v>
      </c>
      <c r="E37" s="26" t="s">
        <v>133</v>
      </c>
      <c r="F37" s="22">
        <v>7250</v>
      </c>
      <c r="G37" s="22">
        <f t="shared" si="1"/>
        <v>5800</v>
      </c>
      <c r="H37" s="27" t="s">
        <v>104</v>
      </c>
    </row>
    <row r="38" spans="2:8" s="29" customFormat="1" ht="31.5" customHeight="1">
      <c r="B38" s="39" t="s">
        <v>90</v>
      </c>
      <c r="C38" s="30">
        <v>32342</v>
      </c>
      <c r="D38" s="26" t="s">
        <v>18</v>
      </c>
      <c r="E38" s="26" t="s">
        <v>140</v>
      </c>
      <c r="F38" s="22">
        <v>33142.68</v>
      </c>
      <c r="G38" s="22">
        <f t="shared" si="1"/>
        <v>26514.144</v>
      </c>
      <c r="H38" s="27" t="s">
        <v>104</v>
      </c>
    </row>
    <row r="39" spans="2:8" s="29" customFormat="1" ht="32.25" customHeight="1">
      <c r="B39" s="11" t="s">
        <v>91</v>
      </c>
      <c r="C39" s="30">
        <v>32343</v>
      </c>
      <c r="D39" s="26" t="s">
        <v>19</v>
      </c>
      <c r="E39" s="26" t="s">
        <v>136</v>
      </c>
      <c r="F39" s="22">
        <v>1250</v>
      </c>
      <c r="G39" s="22">
        <f t="shared" si="1"/>
        <v>1000</v>
      </c>
      <c r="H39" s="27" t="s">
        <v>44</v>
      </c>
    </row>
    <row r="40" spans="2:8" s="29" customFormat="1" ht="31.5" customHeight="1">
      <c r="B40" s="39" t="s">
        <v>92</v>
      </c>
      <c r="C40" s="30">
        <v>32344</v>
      </c>
      <c r="D40" s="26" t="s">
        <v>20</v>
      </c>
      <c r="E40" s="26" t="s">
        <v>137</v>
      </c>
      <c r="F40" s="22">
        <v>1000</v>
      </c>
      <c r="G40" s="22">
        <f>F40/125%</f>
        <v>800</v>
      </c>
      <c r="H40" s="27" t="s">
        <v>104</v>
      </c>
    </row>
    <row r="41" spans="2:8" s="29" customFormat="1" ht="30" customHeight="1">
      <c r="B41" s="11" t="s">
        <v>93</v>
      </c>
      <c r="C41" s="30">
        <v>32349</v>
      </c>
      <c r="D41" s="26" t="s">
        <v>21</v>
      </c>
      <c r="E41" s="26" t="s">
        <v>130</v>
      </c>
      <c r="F41" s="22">
        <v>36400.32</v>
      </c>
      <c r="G41" s="22">
        <v>36400.32</v>
      </c>
      <c r="H41" s="27" t="s">
        <v>104</v>
      </c>
    </row>
    <row r="42" spans="2:8" s="29" customFormat="1" ht="35.25" customHeight="1">
      <c r="B42" s="39" t="s">
        <v>94</v>
      </c>
      <c r="C42" s="30">
        <v>32361</v>
      </c>
      <c r="D42" s="26" t="s">
        <v>23</v>
      </c>
      <c r="E42" s="26" t="s">
        <v>134</v>
      </c>
      <c r="F42" s="22">
        <v>12500</v>
      </c>
      <c r="G42" s="22">
        <v>12500</v>
      </c>
      <c r="H42" s="27" t="s">
        <v>46</v>
      </c>
    </row>
    <row r="43" spans="2:8" s="29" customFormat="1" ht="31.5" customHeight="1">
      <c r="B43" s="11" t="s">
        <v>95</v>
      </c>
      <c r="C43" s="30">
        <v>32381</v>
      </c>
      <c r="D43" s="26" t="s">
        <v>24</v>
      </c>
      <c r="E43" s="26" t="s">
        <v>132</v>
      </c>
      <c r="F43" s="22">
        <v>11550</v>
      </c>
      <c r="G43" s="22">
        <f>F43/125%</f>
        <v>9240</v>
      </c>
      <c r="H43" s="27" t="s">
        <v>47</v>
      </c>
    </row>
    <row r="44" spans="2:8" s="29" customFormat="1" ht="36">
      <c r="B44" s="39" t="s">
        <v>96</v>
      </c>
      <c r="C44" s="30">
        <v>32391</v>
      </c>
      <c r="D44" s="26" t="s">
        <v>25</v>
      </c>
      <c r="E44" s="26" t="s">
        <v>145</v>
      </c>
      <c r="F44" s="22">
        <v>31814</v>
      </c>
      <c r="G44" s="22">
        <f aca="true" t="shared" si="2" ref="G44:G50">F44/125%</f>
        <v>25451.2</v>
      </c>
      <c r="H44" s="27" t="s">
        <v>44</v>
      </c>
    </row>
    <row r="45" spans="2:8" s="29" customFormat="1" ht="30" customHeight="1">
      <c r="B45" s="11" t="s">
        <v>97</v>
      </c>
      <c r="C45" s="30">
        <v>32399</v>
      </c>
      <c r="D45" s="26" t="s">
        <v>27</v>
      </c>
      <c r="E45" s="26" t="s">
        <v>144</v>
      </c>
      <c r="F45" s="22">
        <v>6500</v>
      </c>
      <c r="G45" s="22">
        <f t="shared" si="2"/>
        <v>5200</v>
      </c>
      <c r="H45" s="27" t="s">
        <v>44</v>
      </c>
    </row>
    <row r="46" spans="2:8" s="29" customFormat="1" ht="57.75" customHeight="1">
      <c r="B46" s="39" t="s">
        <v>98</v>
      </c>
      <c r="C46" s="30">
        <v>32931</v>
      </c>
      <c r="D46" s="26" t="s">
        <v>28</v>
      </c>
      <c r="E46" s="26"/>
      <c r="F46" s="22">
        <v>7200</v>
      </c>
      <c r="G46" s="22">
        <f t="shared" si="2"/>
        <v>5760</v>
      </c>
      <c r="H46" s="27" t="s">
        <v>44</v>
      </c>
    </row>
    <row r="47" spans="2:8" s="29" customFormat="1" ht="30.75" customHeight="1">
      <c r="B47" s="11" t="s">
        <v>99</v>
      </c>
      <c r="C47" s="30">
        <v>32999</v>
      </c>
      <c r="D47" s="26" t="s">
        <v>29</v>
      </c>
      <c r="E47" s="26"/>
      <c r="F47" s="22">
        <v>17600</v>
      </c>
      <c r="G47" s="22">
        <f t="shared" si="2"/>
        <v>14080</v>
      </c>
      <c r="H47" s="27" t="s">
        <v>44</v>
      </c>
    </row>
    <row r="48" spans="2:8" s="29" customFormat="1" ht="30.75" customHeight="1">
      <c r="B48" s="39" t="s">
        <v>100</v>
      </c>
      <c r="C48" s="30">
        <v>34311</v>
      </c>
      <c r="D48" s="26" t="s">
        <v>30</v>
      </c>
      <c r="E48" s="26" t="s">
        <v>129</v>
      </c>
      <c r="F48" s="22">
        <v>4000</v>
      </c>
      <c r="G48" s="22">
        <f t="shared" si="2"/>
        <v>3200</v>
      </c>
      <c r="H48" s="27" t="s">
        <v>44</v>
      </c>
    </row>
    <row r="49" spans="2:8" s="29" customFormat="1" ht="30.75" customHeight="1">
      <c r="B49" s="11" t="s">
        <v>101</v>
      </c>
      <c r="C49" s="30">
        <v>3434</v>
      </c>
      <c r="D49" s="26" t="s">
        <v>51</v>
      </c>
      <c r="E49" s="26" t="s">
        <v>129</v>
      </c>
      <c r="F49" s="22">
        <v>100</v>
      </c>
      <c r="G49" s="22">
        <v>100</v>
      </c>
      <c r="H49" s="27" t="s">
        <v>44</v>
      </c>
    </row>
    <row r="50" spans="2:8" s="29" customFormat="1" ht="84.75" customHeight="1">
      <c r="B50" s="39" t="s">
        <v>102</v>
      </c>
      <c r="C50" s="30">
        <v>42219</v>
      </c>
      <c r="D50" s="26" t="s">
        <v>45</v>
      </c>
      <c r="E50" s="26" t="s">
        <v>124</v>
      </c>
      <c r="F50" s="22">
        <v>34320</v>
      </c>
      <c r="G50" s="22">
        <f t="shared" si="2"/>
        <v>27456</v>
      </c>
      <c r="H50" s="27" t="s">
        <v>105</v>
      </c>
    </row>
    <row r="51" spans="2:8" s="29" customFormat="1" ht="43.5" customHeight="1" thickBot="1">
      <c r="B51" s="45" t="s">
        <v>103</v>
      </c>
      <c r="C51" s="30">
        <v>4241</v>
      </c>
      <c r="D51" s="46" t="s">
        <v>112</v>
      </c>
      <c r="E51" s="46" t="s">
        <v>123</v>
      </c>
      <c r="F51" s="22">
        <v>4000</v>
      </c>
      <c r="G51" s="22">
        <f>F51/110%</f>
        <v>3636.363636363636</v>
      </c>
      <c r="H51" s="27" t="s">
        <v>44</v>
      </c>
    </row>
    <row r="52" spans="2:8" ht="36" customHeight="1" thickBot="1">
      <c r="B52" s="59" t="s">
        <v>33</v>
      </c>
      <c r="C52" s="60"/>
      <c r="D52" s="60"/>
      <c r="E52" s="13"/>
      <c r="F52" s="14">
        <f>SUM(F5:F51)-F15</f>
        <v>6987302.710000001</v>
      </c>
      <c r="G52" s="14">
        <f>SUM(G5:G51)-G15</f>
        <v>6887920.985736431</v>
      </c>
      <c r="H52" s="15"/>
    </row>
    <row r="53" spans="2:8" ht="24.75" customHeight="1">
      <c r="B53" s="69" t="s">
        <v>150</v>
      </c>
      <c r="C53" s="69"/>
      <c r="D53" s="69"/>
      <c r="E53" s="16"/>
      <c r="F53" s="16"/>
      <c r="G53" s="17"/>
      <c r="H53" s="17"/>
    </row>
    <row r="54" spans="2:12" ht="24" customHeight="1">
      <c r="B54" s="68"/>
      <c r="C54" s="68"/>
      <c r="D54" s="67" t="s">
        <v>57</v>
      </c>
      <c r="E54" s="67"/>
      <c r="F54" s="67"/>
      <c r="G54" s="67"/>
      <c r="H54" s="67" t="s">
        <v>34</v>
      </c>
      <c r="I54" s="67"/>
      <c r="J54" s="67"/>
      <c r="K54" s="67"/>
      <c r="L54" s="67"/>
    </row>
    <row r="55" spans="4:12" ht="48" customHeight="1">
      <c r="D55" s="67" t="s">
        <v>40</v>
      </c>
      <c r="E55" s="67"/>
      <c r="F55" s="67"/>
      <c r="G55" s="67"/>
      <c r="H55" s="67" t="s">
        <v>58</v>
      </c>
      <c r="I55" s="67"/>
      <c r="J55" s="67"/>
      <c r="K55" s="67"/>
      <c r="L55" s="67"/>
    </row>
    <row r="56" ht="97.5" customHeight="1"/>
  </sheetData>
  <sheetProtection/>
  <mergeCells count="15">
    <mergeCell ref="H54:L54"/>
    <mergeCell ref="H55:L55"/>
    <mergeCell ref="D54:G54"/>
    <mergeCell ref="D55:G55"/>
    <mergeCell ref="B54:C54"/>
    <mergeCell ref="B53:D53"/>
    <mergeCell ref="B1:R1"/>
    <mergeCell ref="G2:G4"/>
    <mergeCell ref="C2:C4"/>
    <mergeCell ref="D2:D4"/>
    <mergeCell ref="B2:B4"/>
    <mergeCell ref="B52:D52"/>
    <mergeCell ref="E2:E4"/>
    <mergeCell ref="F2:F4"/>
    <mergeCell ref="H2:H4"/>
  </mergeCells>
  <printOptions/>
  <pageMargins left="0.7086614173228347" right="0.7086614173228347" top="0.7480314960629921" bottom="0.7480314960629921" header="0.31496062992125984" footer="0.31496062992125984"/>
  <pageSetup fitToHeight="3" horizontalDpi="300" verticalDpi="300" orientation="portrait" paperSize="9" scale="35" r:id="rId1"/>
  <colBreaks count="1" manualBreakCount="1">
    <brk id="8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Wesmosis@Yahoo.Dk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Racunovodstvo</cp:lastModifiedBy>
  <cp:lastPrinted>2018-06-27T07:59:46Z</cp:lastPrinted>
  <dcterms:created xsi:type="dcterms:W3CDTF">2010-05-08T16:13:24Z</dcterms:created>
  <dcterms:modified xsi:type="dcterms:W3CDTF">2018-06-27T09:53:37Z</dcterms:modified>
  <cp:category/>
  <cp:version/>
  <cp:contentType/>
  <cp:contentStatus/>
</cp:coreProperties>
</file>